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/>
  <mc:AlternateContent xmlns:mc="http://schemas.openxmlformats.org/markup-compatibility/2006">
    <mc:Choice Requires="x15">
      <x15ac:absPath xmlns:x15ac="http://schemas.microsoft.com/office/spreadsheetml/2010/11/ac" url="/Users/Palo/Desktop/Radvise/MDV SR/CBA/CBA intenzity/"/>
    </mc:Choice>
  </mc:AlternateContent>
  <xr:revisionPtr revIDLastSave="0" documentId="13_ncr:1_{5088D897-128F-7D48-84C5-1C7057177BBF}" xr6:coauthVersionLast="36" xr6:coauthVersionMax="36" xr10:uidLastSave="{00000000-0000-0000-0000-000000000000}"/>
  <bookViews>
    <workbookView xWindow="0" yWindow="460" windowWidth="16440" windowHeight="15540" xr2:uid="{00000000-000D-0000-FFFF-FFFF00000000}"/>
  </bookViews>
  <sheets>
    <sheet name="intenzity" sheetId="2" r:id="rId1"/>
  </sheets>
  <calcPr calcId="181029"/>
</workbook>
</file>

<file path=xl/calcChain.xml><?xml version="1.0" encoding="utf-8"?>
<calcChain xmlns="http://schemas.openxmlformats.org/spreadsheetml/2006/main">
  <c r="I29" i="2" l="1"/>
  <c r="G28" i="2"/>
  <c r="H28" i="2"/>
  <c r="G27" i="2"/>
  <c r="H27" i="2"/>
  <c r="H29" i="2" s="1"/>
  <c r="I25" i="2"/>
  <c r="G25" i="2"/>
  <c r="H25" i="2"/>
  <c r="I21" i="2"/>
  <c r="G21" i="2"/>
  <c r="H21" i="2"/>
  <c r="I17" i="2"/>
  <c r="G17" i="2"/>
  <c r="H17" i="2"/>
  <c r="G16" i="2"/>
  <c r="H16" i="2"/>
  <c r="G15" i="2"/>
  <c r="H15" i="2"/>
  <c r="I13" i="2"/>
  <c r="G13" i="2"/>
  <c r="H13" i="2"/>
  <c r="I9" i="2"/>
  <c r="G9" i="2"/>
  <c r="H9" i="2"/>
  <c r="G29" i="2" l="1"/>
  <c r="E27" i="2"/>
  <c r="D27" i="2"/>
  <c r="D16" i="2"/>
  <c r="D15" i="2"/>
  <c r="D13" i="2"/>
  <c r="D9" i="2"/>
  <c r="E15" i="2"/>
  <c r="D17" i="2" l="1"/>
  <c r="F27" i="2"/>
  <c r="F15" i="2"/>
  <c r="F28" i="2" l="1"/>
  <c r="F29" i="2" s="1"/>
  <c r="E28" i="2"/>
  <c r="E29" i="2" s="1"/>
  <c r="D28" i="2"/>
  <c r="D29" i="2" s="1"/>
  <c r="F25" i="2"/>
  <c r="E25" i="2"/>
  <c r="D25" i="2"/>
  <c r="F21" i="2"/>
  <c r="E21" i="2"/>
  <c r="D21" i="2"/>
  <c r="F16" i="2" l="1"/>
  <c r="F17" i="2" s="1"/>
  <c r="E16" i="2"/>
  <c r="E17" i="2" s="1"/>
  <c r="F13" i="2"/>
  <c r="E13" i="2"/>
  <c r="F9" i="2"/>
  <c r="E9" i="2"/>
</calcChain>
</file>

<file path=xl/sharedStrings.xml><?xml version="1.0" encoding="utf-8"?>
<sst xmlns="http://schemas.openxmlformats.org/spreadsheetml/2006/main" count="30" uniqueCount="16">
  <si>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</si>
  <si>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</si>
  <si>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</si>
  <si>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</si>
  <si>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</si>
  <si>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</si>
  <si>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</si>
  <si>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</si>
  <si>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</si>
  <si>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</si>
  <si>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I/68 štátna hranica SR/MR - križovatka Košice juh</t>
  </si>
  <si>
    <t>R4 Košice - Milhosť</t>
  </si>
  <si>
    <t>Ex-post CBA R4 Košice - Milhosť</t>
  </si>
  <si>
    <t>Pozn :</t>
  </si>
  <si>
    <t xml:space="preserve"> - metodika výpočtu dopravnej prognózy je súčasťou dopravného modelu, ktorý je k dispozícii na MDV SR</t>
  </si>
  <si>
    <t xml:space="preserve"> - dopravná prognóza bola vypracovaná firmou HBH, a.s. v roku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</si>
</sst>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20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3" fontId="17" fillId="2" borderId="0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9" fillId="4" borderId="0" xfId="0" applyFont="1" applyFill="1"/>
    <xf numFmtId="49" fontId="0" fillId="4" borderId="0" xfId="0" applyNumberFormat="1" applyFill="1"/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35"/>
  <sheetViews>
    <sheetView tabSelected="1" workbookViewId="0">
      <selection activeCell="C34" sqref="C34"/>
    </sheetView>
  </sheetViews>
  <sheetFormatPr baseColWidth="10" defaultColWidth="9.1640625" defaultRowHeight="15"/>
  <cols>
    <col min="1" max="1" width="9.1640625" style="1"/>
    <col min="2" max="2" width="45.5" style="1" customWidth="1"/>
    <col min="3" max="3" width="23.5" style="1" customWidth="1"/>
    <col min="4" max="16384" width="9.1640625" style="1"/>
  </cols>
  <sheetData>
    <row r="5" spans="2:10" ht="15" customHeight="1"/>
    <row r="6" spans="2:10" ht="20">
      <c r="B6" s="8" t="s">
        <v>12</v>
      </c>
      <c r="C6" s="9"/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5"/>
      <c r="J6" s="2"/>
    </row>
    <row r="7" spans="2:10">
      <c r="B7" s="16"/>
      <c r="C7" s="11" t="s">
        <v>0</v>
      </c>
      <c r="D7" s="6">
        <v>3590</v>
      </c>
      <c r="E7" s="6">
        <v>3652</v>
      </c>
      <c r="F7" s="6">
        <v>3742</v>
      </c>
      <c r="G7" s="18">
        <v>3835</v>
      </c>
      <c r="H7" s="18">
        <v>3930</v>
      </c>
      <c r="I7" s="5"/>
      <c r="J7" s="2"/>
    </row>
    <row r="8" spans="2:10">
      <c r="B8" s="16"/>
      <c r="C8" s="12" t="s">
        <v>1</v>
      </c>
      <c r="D8" s="3">
        <v>1813</v>
      </c>
      <c r="E8" s="3">
        <v>1925</v>
      </c>
      <c r="F8" s="3">
        <v>2059</v>
      </c>
      <c r="G8" s="19">
        <v>2203</v>
      </c>
      <c r="H8" s="19">
        <v>2356</v>
      </c>
      <c r="I8" s="7" t="s">
        <v>9</v>
      </c>
    </row>
    <row r="9" spans="2:10">
      <c r="B9" s="16"/>
      <c r="C9" s="13" t="s">
        <v>2</v>
      </c>
      <c r="D9" s="14">
        <f t="shared" ref="D9" si="0">D7/D8</f>
        <v>1.9801434087148373</v>
      </c>
      <c r="E9" s="14">
        <f t="shared" ref="E9:H9" si="1">E7/E8</f>
        <v>1.8971428571428572</v>
      </c>
      <c r="F9" s="14">
        <f t="shared" si="1"/>
        <v>1.8173870811073336</v>
      </c>
      <c r="G9" s="14">
        <f t="shared" si="1"/>
        <v>1.7408079891057648</v>
      </c>
      <c r="H9" s="14">
        <f t="shared" si="1"/>
        <v>1.6680814940577249</v>
      </c>
      <c r="I9" s="4">
        <f>AVERAGE(D9:H9)</f>
        <v>1.8207125660257035</v>
      </c>
    </row>
    <row r="10" spans="2:10" ht="6" customHeight="1">
      <c r="B10" s="16"/>
      <c r="C10" s="13"/>
      <c r="D10" s="9"/>
      <c r="E10" s="9"/>
      <c r="F10" s="9"/>
      <c r="G10" s="5"/>
      <c r="H10" s="5"/>
      <c r="I10" s="5"/>
    </row>
    <row r="11" spans="2:10">
      <c r="B11" s="20" t="s">
        <v>10</v>
      </c>
      <c r="C11" s="11" t="s">
        <v>3</v>
      </c>
      <c r="D11" s="6">
        <v>854</v>
      </c>
      <c r="E11" s="6">
        <v>873</v>
      </c>
      <c r="F11" s="6">
        <v>893</v>
      </c>
      <c r="G11" s="18">
        <v>914</v>
      </c>
      <c r="H11" s="18">
        <v>935</v>
      </c>
      <c r="I11" s="5"/>
    </row>
    <row r="12" spans="2:10">
      <c r="B12" s="21"/>
      <c r="C12" s="12" t="s">
        <v>4</v>
      </c>
      <c r="D12" s="3">
        <v>777</v>
      </c>
      <c r="E12" s="3">
        <v>841</v>
      </c>
      <c r="F12" s="3">
        <v>906</v>
      </c>
      <c r="G12" s="19">
        <v>976</v>
      </c>
      <c r="H12" s="19">
        <v>1052</v>
      </c>
      <c r="I12" s="7" t="s">
        <v>9</v>
      </c>
    </row>
    <row r="13" spans="2:10">
      <c r="B13" s="21"/>
      <c r="C13" s="13" t="s">
        <v>5</v>
      </c>
      <c r="D13" s="14">
        <f t="shared" ref="D13" si="2">D11/D12</f>
        <v>1.0990990990990992</v>
      </c>
      <c r="E13" s="14">
        <f t="shared" ref="E13:H13" si="3">E11/E12</f>
        <v>1.0380499405469679</v>
      </c>
      <c r="F13" s="14">
        <f t="shared" si="3"/>
        <v>0.98565121412803536</v>
      </c>
      <c r="G13" s="14">
        <f t="shared" si="3"/>
        <v>0.93647540983606559</v>
      </c>
      <c r="H13" s="14">
        <f t="shared" si="3"/>
        <v>0.88878326996197721</v>
      </c>
      <c r="I13" s="4">
        <f>AVERAGE(D13:H13)</f>
        <v>0.98961178671442895</v>
      </c>
    </row>
    <row r="14" spans="2:10" ht="6" customHeight="1">
      <c r="B14" s="16"/>
      <c r="C14" s="13"/>
      <c r="D14" s="9"/>
      <c r="E14" s="9"/>
      <c r="F14" s="9"/>
      <c r="G14" s="5"/>
      <c r="H14" s="5"/>
      <c r="I14" s="5"/>
    </row>
    <row r="15" spans="2:10">
      <c r="B15" s="16"/>
      <c r="C15" s="11" t="s">
        <v>6</v>
      </c>
      <c r="D15" s="6">
        <f>D7+D11</f>
        <v>4444</v>
      </c>
      <c r="E15" s="6">
        <f>E7+E11</f>
        <v>4525</v>
      </c>
      <c r="F15" s="6">
        <f>F7+F11</f>
        <v>4635</v>
      </c>
      <c r="G15" s="6">
        <f t="shared" ref="G15:H15" si="4">G7+G11</f>
        <v>4749</v>
      </c>
      <c r="H15" s="6">
        <f t="shared" si="4"/>
        <v>4865</v>
      </c>
      <c r="I15" s="5"/>
    </row>
    <row r="16" spans="2:10">
      <c r="B16" s="16"/>
      <c r="C16" s="12" t="s">
        <v>7</v>
      </c>
      <c r="D16" s="3">
        <f t="shared" ref="D16" si="5">D8+D12</f>
        <v>2590</v>
      </c>
      <c r="E16" s="3">
        <f t="shared" ref="E16:H16" si="6">E8+E12</f>
        <v>2766</v>
      </c>
      <c r="F16" s="3">
        <f t="shared" si="6"/>
        <v>2965</v>
      </c>
      <c r="G16" s="3">
        <f t="shared" si="6"/>
        <v>3179</v>
      </c>
      <c r="H16" s="3">
        <f t="shared" si="6"/>
        <v>3408</v>
      </c>
      <c r="I16" s="7" t="s">
        <v>9</v>
      </c>
    </row>
    <row r="17" spans="2:9">
      <c r="B17" s="16"/>
      <c r="C17" s="13" t="s">
        <v>8</v>
      </c>
      <c r="D17" s="14">
        <f t="shared" ref="D17" si="7">D15/D16</f>
        <v>1.7158301158301159</v>
      </c>
      <c r="E17" s="14">
        <f t="shared" ref="E17:H17" si="8">E15/E16</f>
        <v>1.6359363702096892</v>
      </c>
      <c r="F17" s="14">
        <f t="shared" si="8"/>
        <v>1.563237774030354</v>
      </c>
      <c r="G17" s="14">
        <f t="shared" si="8"/>
        <v>1.4938659955960993</v>
      </c>
      <c r="H17" s="14">
        <f t="shared" si="8"/>
        <v>1.4275234741784038</v>
      </c>
      <c r="I17" s="4">
        <f>AVERAGE(D17:H17)</f>
        <v>1.5672787459689324</v>
      </c>
    </row>
    <row r="18" spans="2:9" ht="5.25" customHeight="1">
      <c r="B18" s="15"/>
      <c r="C18" s="15"/>
      <c r="D18" s="15"/>
      <c r="E18" s="15"/>
      <c r="F18" s="9"/>
      <c r="G18" s="5"/>
      <c r="H18" s="5"/>
      <c r="I18" s="5"/>
    </row>
    <row r="19" spans="2:9">
      <c r="B19" s="16"/>
      <c r="C19" s="11" t="s">
        <v>0</v>
      </c>
      <c r="D19" s="6">
        <v>1099</v>
      </c>
      <c r="E19" s="6">
        <v>898</v>
      </c>
      <c r="F19" s="6">
        <v>1635</v>
      </c>
      <c r="G19" s="6">
        <v>1179</v>
      </c>
      <c r="H19" s="6">
        <v>1615</v>
      </c>
      <c r="I19" s="5"/>
    </row>
    <row r="20" spans="2:9">
      <c r="B20" s="16"/>
      <c r="C20" s="12" t="s">
        <v>1</v>
      </c>
      <c r="D20" s="3">
        <v>4934</v>
      </c>
      <c r="E20" s="3">
        <v>5360</v>
      </c>
      <c r="F20" s="3">
        <v>5824</v>
      </c>
      <c r="G20" s="19">
        <v>6327</v>
      </c>
      <c r="H20" s="19">
        <v>6875</v>
      </c>
      <c r="I20" s="7" t="s">
        <v>9</v>
      </c>
    </row>
    <row r="21" spans="2:9">
      <c r="B21" s="16"/>
      <c r="C21" s="13" t="s">
        <v>2</v>
      </c>
      <c r="D21" s="14">
        <f t="shared" ref="D21" si="9">D19/D20</f>
        <v>0.22274017024726389</v>
      </c>
      <c r="E21" s="14">
        <f t="shared" ref="E21" si="10">E19/E20</f>
        <v>0.16753731343283582</v>
      </c>
      <c r="F21" s="14">
        <f t="shared" ref="F21:H21" si="11">F19/F20</f>
        <v>0.28073489010989011</v>
      </c>
      <c r="G21" s="14">
        <f t="shared" si="11"/>
        <v>0.18634423897581792</v>
      </c>
      <c r="H21" s="14">
        <f t="shared" si="11"/>
        <v>0.2349090909090909</v>
      </c>
      <c r="I21" s="4">
        <f>AVERAGE(D21:H21)</f>
        <v>0.21845314073497973</v>
      </c>
    </row>
    <row r="22" spans="2:9" ht="6" customHeight="1">
      <c r="B22" s="16"/>
      <c r="C22" s="13"/>
      <c r="D22" s="9"/>
      <c r="E22" s="9"/>
      <c r="F22" s="9"/>
      <c r="G22" s="5"/>
      <c r="H22" s="5"/>
      <c r="I22" s="5"/>
    </row>
    <row r="23" spans="2:9">
      <c r="B23" s="20" t="s">
        <v>11</v>
      </c>
      <c r="C23" s="11" t="s">
        <v>3</v>
      </c>
      <c r="D23" s="6">
        <v>1300</v>
      </c>
      <c r="E23" s="6">
        <v>1149</v>
      </c>
      <c r="F23" s="6">
        <v>1422</v>
      </c>
      <c r="G23" s="6">
        <v>1442</v>
      </c>
      <c r="H23" s="6">
        <v>1521</v>
      </c>
      <c r="I23" s="5"/>
    </row>
    <row r="24" spans="2:9">
      <c r="B24" s="21"/>
      <c r="C24" s="12" t="s">
        <v>4</v>
      </c>
      <c r="D24" s="3">
        <v>2651</v>
      </c>
      <c r="E24" s="3">
        <v>2824</v>
      </c>
      <c r="F24" s="3">
        <v>3008</v>
      </c>
      <c r="G24" s="19">
        <v>3204</v>
      </c>
      <c r="H24" s="19">
        <v>3412</v>
      </c>
      <c r="I24" s="7" t="s">
        <v>9</v>
      </c>
    </row>
    <row r="25" spans="2:9">
      <c r="B25" s="21"/>
      <c r="C25" s="13" t="s">
        <v>5</v>
      </c>
      <c r="D25" s="14">
        <f t="shared" ref="D25" si="12">D23/D24</f>
        <v>0.4903809883062995</v>
      </c>
      <c r="E25" s="14">
        <f t="shared" ref="E25" si="13">E23/E24</f>
        <v>0.4068696883852691</v>
      </c>
      <c r="F25" s="14">
        <f t="shared" ref="F25:H25" si="14">F23/F24</f>
        <v>0.47273936170212766</v>
      </c>
      <c r="G25" s="14">
        <f t="shared" si="14"/>
        <v>0.45006242197253432</v>
      </c>
      <c r="H25" s="14">
        <f t="shared" si="14"/>
        <v>0.44577960140679951</v>
      </c>
      <c r="I25" s="4">
        <f>AVERAGE(D25:H25)</f>
        <v>0.45316641235460597</v>
      </c>
    </row>
    <row r="26" spans="2:9" ht="6" customHeight="1">
      <c r="B26" s="16"/>
      <c r="C26" s="13"/>
      <c r="D26" s="9"/>
      <c r="E26" s="9"/>
      <c r="F26" s="9"/>
      <c r="G26" s="5"/>
      <c r="H26" s="5"/>
      <c r="I26" s="5"/>
    </row>
    <row r="27" spans="2:9">
      <c r="B27" s="16"/>
      <c r="C27" s="11" t="s">
        <v>6</v>
      </c>
      <c r="D27" s="6">
        <f>D19+D23</f>
        <v>2399</v>
      </c>
      <c r="E27" s="6">
        <f>E19+E23</f>
        <v>2047</v>
      </c>
      <c r="F27" s="6">
        <f>F19+F23</f>
        <v>3057</v>
      </c>
      <c r="G27" s="6">
        <f t="shared" ref="G27:H27" si="15">G19+G23</f>
        <v>2621</v>
      </c>
      <c r="H27" s="6">
        <f t="shared" si="15"/>
        <v>3136</v>
      </c>
      <c r="I27" s="5"/>
    </row>
    <row r="28" spans="2:9">
      <c r="B28" s="16"/>
      <c r="C28" s="12" t="s">
        <v>7</v>
      </c>
      <c r="D28" s="3">
        <f t="shared" ref="D28:H28" si="16">D20+D24</f>
        <v>7585</v>
      </c>
      <c r="E28" s="3">
        <f t="shared" si="16"/>
        <v>8184</v>
      </c>
      <c r="F28" s="3">
        <f t="shared" si="16"/>
        <v>8832</v>
      </c>
      <c r="G28" s="3">
        <f t="shared" si="16"/>
        <v>9531</v>
      </c>
      <c r="H28" s="3">
        <f t="shared" si="16"/>
        <v>10287</v>
      </c>
      <c r="I28" s="7" t="s">
        <v>9</v>
      </c>
    </row>
    <row r="29" spans="2:9">
      <c r="B29" s="17"/>
      <c r="C29" s="13" t="s">
        <v>8</v>
      </c>
      <c r="D29" s="14">
        <f t="shared" ref="D29" si="17">D27/D28</f>
        <v>0.3162821357943309</v>
      </c>
      <c r="E29" s="14">
        <f t="shared" ref="E29" si="18">E27/E28</f>
        <v>0.25012218963831867</v>
      </c>
      <c r="F29" s="14">
        <f t="shared" ref="F29:H29" si="19">F27/F28</f>
        <v>0.34612771739130432</v>
      </c>
      <c r="G29" s="14">
        <f t="shared" si="19"/>
        <v>0.27499737698037979</v>
      </c>
      <c r="H29" s="14">
        <f t="shared" si="19"/>
        <v>0.30485078254107123</v>
      </c>
      <c r="I29" s="4">
        <f>AVERAGE(D29:H29)</f>
        <v>0.29847604046908105</v>
      </c>
    </row>
    <row r="30" spans="2:9" ht="15" customHeight="1">
      <c r="B30" s="2"/>
    </row>
    <row r="33" spans="2:2">
      <c r="B33" s="22" t="s">
        <v>13</v>
      </c>
    </row>
    <row r="34" spans="2:2">
      <c r="B34" s="23" t="s">
        <v>15</v>
      </c>
    </row>
    <row r="35" spans="2:2">
      <c r="B35" s="23" t="s">
        <v>14</v>
      </c>
    </row>
  </sheetData>
  <mergeCells count="2">
    <mergeCell ref="B11:B13"/>
    <mergeCell ref="B23:B25"/>
  </mergeCells>
  <conditionalFormatting sqref="E9:H9 E13:H13 E17:H17 D21:H21 D25:H25 D29:H29">
    <cfRule type="cellIs" dxfId="23" priority="244" operator="lessThan">
      <formula>1</formula>
    </cfRule>
    <cfRule type="cellIs" dxfId="22" priority="245" operator="greaterThan">
      <formula>1</formula>
    </cfRule>
    <cfRule type="cellIs" dxfId="21" priority="246" operator="greaterThan">
      <formula>100</formula>
    </cfRule>
  </conditionalFormatting>
  <conditionalFormatting sqref="I13">
    <cfRule type="cellIs" dxfId="20" priority="232" operator="lessThan">
      <formula>1</formula>
    </cfRule>
    <cfRule type="cellIs" dxfId="19" priority="233" operator="greaterThan">
      <formula>1</formula>
    </cfRule>
    <cfRule type="cellIs" dxfId="18" priority="234" operator="greaterThan">
      <formula>100</formula>
    </cfRule>
  </conditionalFormatting>
  <conditionalFormatting sqref="I9">
    <cfRule type="cellIs" dxfId="17" priority="235" operator="lessThan">
      <formula>1</formula>
    </cfRule>
    <cfRule type="cellIs" dxfId="16" priority="236" operator="greaterThan">
      <formula>1</formula>
    </cfRule>
    <cfRule type="cellIs" dxfId="15" priority="237" operator="greaterThan">
      <formula>100</formula>
    </cfRule>
  </conditionalFormatting>
  <conditionalFormatting sqref="I17">
    <cfRule type="cellIs" dxfId="14" priority="229" operator="lessThan">
      <formula>1</formula>
    </cfRule>
    <cfRule type="cellIs" dxfId="13" priority="230" operator="greaterThan">
      <formula>1</formula>
    </cfRule>
    <cfRule type="cellIs" dxfId="12" priority="231" operator="greaterThan">
      <formula>100</formula>
    </cfRule>
  </conditionalFormatting>
  <conditionalFormatting sqref="I25">
    <cfRule type="cellIs" dxfId="11" priority="172" operator="lessThan">
      <formula>1</formula>
    </cfRule>
    <cfRule type="cellIs" dxfId="10" priority="173" operator="greaterThan">
      <formula>1</formula>
    </cfRule>
    <cfRule type="cellIs" dxfId="9" priority="174" operator="greaterThan">
      <formula>100</formula>
    </cfRule>
  </conditionalFormatting>
  <conditionalFormatting sqref="I21">
    <cfRule type="cellIs" dxfId="8" priority="175" operator="lessThan">
      <formula>1</formula>
    </cfRule>
    <cfRule type="cellIs" dxfId="7" priority="176" operator="greaterThan">
      <formula>1</formula>
    </cfRule>
    <cfRule type="cellIs" dxfId="6" priority="177" operator="greaterThan">
      <formula>100</formula>
    </cfRule>
  </conditionalFormatting>
  <conditionalFormatting sqref="I29">
    <cfRule type="cellIs" dxfId="5" priority="169" operator="lessThan">
      <formula>1</formula>
    </cfRule>
    <cfRule type="cellIs" dxfId="4" priority="170" operator="greaterThan">
      <formula>1</formula>
    </cfRule>
    <cfRule type="cellIs" dxfId="3" priority="171" operator="greaterThan">
      <formula>100</formula>
    </cfRule>
  </conditionalFormatting>
  <conditionalFormatting sqref="D17 D13 D9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Microsoft Office User</cp:lastModifiedBy>
  <cp:lastPrinted>2019-06-10T11:22:37Z</cp:lastPrinted>
  <dcterms:created xsi:type="dcterms:W3CDTF">2019-02-06T11:47:43Z</dcterms:created>
  <dcterms:modified xsi:type="dcterms:W3CDTF">2019-06-26T11:19:40Z</dcterms:modified>
</cp:coreProperties>
</file>